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k.naminohira\Desktop\"/>
    </mc:Choice>
  </mc:AlternateContent>
  <xr:revisionPtr revIDLastSave="0" documentId="13_ncr:1_{20F449B0-7510-4E1D-B4F7-B472EDC1819A}" xr6:coauthVersionLast="46" xr6:coauthVersionMax="46" xr10:uidLastSave="{00000000-0000-0000-0000-000000000000}"/>
  <bookViews>
    <workbookView xWindow="-110" yWindow="-110" windowWidth="19420" windowHeight="11020" xr2:uid="{00000000-000D-0000-FFFF-FFFF00000000}"/>
  </bookViews>
  <sheets>
    <sheet name="選択シート" sheetId="3" r:id="rId1"/>
    <sheet name="Sheet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3" l="1"/>
  <c r="I10" i="3"/>
  <c r="I17" i="3" l="1"/>
  <c r="I8" i="3"/>
  <c r="C1" i="4"/>
  <c r="I9" i="3" l="1"/>
  <c r="I13" i="3"/>
  <c r="I12" i="3"/>
  <c r="I15" i="3"/>
  <c r="I14" i="3"/>
  <c r="I16" i="3"/>
  <c r="H2" i="3" l="1"/>
</calcChain>
</file>

<file path=xl/sharedStrings.xml><?xml version="1.0" encoding="utf-8"?>
<sst xmlns="http://schemas.openxmlformats.org/spreadsheetml/2006/main" count="39" uniqueCount="35">
  <si>
    <t>基本給</t>
    <rPh sb="0" eb="3">
      <t>キホンキュウ</t>
    </rPh>
    <phoneticPr fontId="1"/>
  </si>
  <si>
    <t>役職手当</t>
    <rPh sb="0" eb="2">
      <t>ヤクショク</t>
    </rPh>
    <rPh sb="2" eb="4">
      <t>テアテ</t>
    </rPh>
    <phoneticPr fontId="1"/>
  </si>
  <si>
    <t>資格手当</t>
    <rPh sb="0" eb="2">
      <t>シカク</t>
    </rPh>
    <rPh sb="2" eb="4">
      <t>テアテ</t>
    </rPh>
    <phoneticPr fontId="1"/>
  </si>
  <si>
    <t>経験年数手当</t>
    <rPh sb="0" eb="2">
      <t>ケイケン</t>
    </rPh>
    <rPh sb="2" eb="4">
      <t>ネンスウ</t>
    </rPh>
    <rPh sb="4" eb="6">
      <t>テアテ</t>
    </rPh>
    <phoneticPr fontId="1"/>
  </si>
  <si>
    <t>継続勤務年数手当</t>
    <rPh sb="0" eb="2">
      <t>ケイゾク</t>
    </rPh>
    <rPh sb="2" eb="4">
      <t>キンム</t>
    </rPh>
    <rPh sb="4" eb="6">
      <t>ネンスウ</t>
    </rPh>
    <rPh sb="6" eb="8">
      <t>テアテ</t>
    </rPh>
    <phoneticPr fontId="1"/>
  </si>
  <si>
    <t>運転手当</t>
    <rPh sb="0" eb="2">
      <t>ウンテン</t>
    </rPh>
    <rPh sb="2" eb="4">
      <t>テアテ</t>
    </rPh>
    <phoneticPr fontId="1"/>
  </si>
  <si>
    <t>訪問件数手当</t>
    <rPh sb="0" eb="2">
      <t>ホウモン</t>
    </rPh>
    <rPh sb="2" eb="4">
      <t>ケンスウ</t>
    </rPh>
    <rPh sb="4" eb="6">
      <t>テアテ</t>
    </rPh>
    <phoneticPr fontId="1"/>
  </si>
  <si>
    <t>オンコール手当</t>
    <rPh sb="5" eb="7">
      <t>テアテ</t>
    </rPh>
    <phoneticPr fontId="1"/>
  </si>
  <si>
    <t>日祝出勤手当</t>
    <rPh sb="0" eb="1">
      <t>ニチ</t>
    </rPh>
    <rPh sb="1" eb="2">
      <t>シュク</t>
    </rPh>
    <rPh sb="2" eb="4">
      <t>シュッキン</t>
    </rPh>
    <rPh sb="4" eb="6">
      <t>テアテ</t>
    </rPh>
    <phoneticPr fontId="1"/>
  </si>
  <si>
    <t>特定休日出勤手当</t>
    <rPh sb="0" eb="2">
      <t>トクテイ</t>
    </rPh>
    <rPh sb="2" eb="4">
      <t>キュウジツ</t>
    </rPh>
    <rPh sb="4" eb="6">
      <t>シュッキン</t>
    </rPh>
    <rPh sb="6" eb="8">
      <t>テアテ</t>
    </rPh>
    <phoneticPr fontId="1"/>
  </si>
  <si>
    <t>住宅手当</t>
    <rPh sb="0" eb="2">
      <t>ジュウタク</t>
    </rPh>
    <rPh sb="2" eb="4">
      <t>テアテ</t>
    </rPh>
    <phoneticPr fontId="1"/>
  </si>
  <si>
    <t>通勤手当</t>
    <rPh sb="0" eb="2">
      <t>ツウキン</t>
    </rPh>
    <rPh sb="2" eb="4">
      <t>テアテ</t>
    </rPh>
    <phoneticPr fontId="1"/>
  </si>
  <si>
    <t>扶養手当(子)</t>
    <rPh sb="0" eb="2">
      <t>フヨウ</t>
    </rPh>
    <rPh sb="2" eb="4">
      <t>テアテ</t>
    </rPh>
    <rPh sb="5" eb="6">
      <t>コ</t>
    </rPh>
    <phoneticPr fontId="1"/>
  </si>
  <si>
    <t>扶養手当(同居親)</t>
    <rPh sb="0" eb="2">
      <t>フヨウ</t>
    </rPh>
    <rPh sb="2" eb="4">
      <t>テアテ</t>
    </rPh>
    <rPh sb="5" eb="7">
      <t>ドウキョ</t>
    </rPh>
    <rPh sb="7" eb="8">
      <t>オヤ</t>
    </rPh>
    <phoneticPr fontId="1"/>
  </si>
  <si>
    <t>扶養手当(配偶者)</t>
    <rPh sb="0" eb="2">
      <t>フヨウ</t>
    </rPh>
    <rPh sb="2" eb="4">
      <t>テアテ</t>
    </rPh>
    <rPh sb="5" eb="8">
      <t>ハイグウシャ</t>
    </rPh>
    <phoneticPr fontId="1"/>
  </si>
  <si>
    <t>子育て・介護応援手当</t>
    <rPh sb="0" eb="2">
      <t>コソダ</t>
    </rPh>
    <rPh sb="4" eb="6">
      <t>カイゴ</t>
    </rPh>
    <rPh sb="6" eb="8">
      <t>オウエン</t>
    </rPh>
    <rPh sb="8" eb="10">
      <t>テアテ</t>
    </rPh>
    <phoneticPr fontId="1"/>
  </si>
  <si>
    <t>項目</t>
    <rPh sb="0" eb="2">
      <t>コウモク</t>
    </rPh>
    <phoneticPr fontId="1"/>
  </si>
  <si>
    <t>選択肢</t>
    <rPh sb="0" eb="3">
      <t>センタクシ</t>
    </rPh>
    <phoneticPr fontId="1"/>
  </si>
  <si>
    <t>扶養義務なし</t>
  </si>
  <si>
    <t>総支給合計</t>
    <rPh sb="0" eb="1">
      <t>ソウ</t>
    </rPh>
    <rPh sb="1" eb="3">
      <t>シキュウ</t>
    </rPh>
    <rPh sb="3" eb="5">
      <t>ゴウケイ</t>
    </rPh>
    <phoneticPr fontId="1"/>
  </si>
  <si>
    <t>+α</t>
    <phoneticPr fontId="1"/>
  </si>
  <si>
    <t>固定給料</t>
    <rPh sb="0" eb="2">
      <t>コテイ</t>
    </rPh>
    <rPh sb="2" eb="4">
      <t>キュウリョウ</t>
    </rPh>
    <phoneticPr fontId="1"/>
  </si>
  <si>
    <t>変動給料</t>
    <rPh sb="0" eb="2">
      <t>ヘンドウ</t>
    </rPh>
    <rPh sb="2" eb="4">
      <t>キュウリョウ</t>
    </rPh>
    <phoneticPr fontId="1"/>
  </si>
  <si>
    <t>円</t>
    <rPh sb="0" eb="1">
      <t>エン</t>
    </rPh>
    <phoneticPr fontId="1"/>
  </si>
  <si>
    <t xml:space="preserve">+α </t>
    <phoneticPr fontId="1"/>
  </si>
  <si>
    <t>明細</t>
    <rPh sb="0" eb="2">
      <t>メイサイ</t>
    </rPh>
    <phoneticPr fontId="1"/>
  </si>
  <si>
    <t>印</t>
    <rPh sb="0" eb="1">
      <t>イン</t>
    </rPh>
    <phoneticPr fontId="1"/>
  </si>
  <si>
    <t>株式会社 なぎ</t>
    <rPh sb="0" eb="4">
      <t>カブシキガイシャ</t>
    </rPh>
    <phoneticPr fontId="1"/>
  </si>
  <si>
    <t>代表取締役 波之平 晃一郎</t>
    <rPh sb="0" eb="2">
      <t>ダイヒョウ</t>
    </rPh>
    <rPh sb="2" eb="4">
      <t>トリシマリ</t>
    </rPh>
    <rPh sb="4" eb="5">
      <t>ヤク</t>
    </rPh>
    <rPh sb="6" eb="7">
      <t>ナミ</t>
    </rPh>
    <rPh sb="7" eb="8">
      <t>ノ</t>
    </rPh>
    <rPh sb="8" eb="9">
      <t>ヒラ</t>
    </rPh>
    <rPh sb="10" eb="13">
      <t>コウイチロウ</t>
    </rPh>
    <phoneticPr fontId="1"/>
  </si>
  <si>
    <t>一般</t>
  </si>
  <si>
    <t>1年未満</t>
  </si>
  <si>
    <t>看護師</t>
  </si>
  <si>
    <t>非世帯主</t>
  </si>
  <si>
    <t>事務所から2km未満</t>
  </si>
  <si>
    <t>なし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</si>
</sst>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0"/>
      <color theme="1"/>
      <name val="HGS創英角ﾎﾟｯﾌﾟ体"/>
      <family val="3"/>
      <charset val="128"/>
    </font>
    <font>
      <sz val="14"/>
      <color theme="1"/>
      <name val="HGS創英角ﾎﾟｯﾌﾟ体"/>
      <family val="3"/>
      <charset val="128"/>
    </font>
    <font>
      <sz val="14"/>
      <name val="HGS創英角ﾎﾟｯﾌﾟ体"/>
      <family val="3"/>
      <charset val="128"/>
    </font>
    <font>
      <sz val="28"/>
      <color theme="1"/>
      <name val="HGS創英角ﾎﾟｯﾌﾟ体"/>
      <family val="3"/>
      <charset val="128"/>
    </font>
    <font>
      <sz val="11"/>
      <color theme="1"/>
      <name val="HGS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3" fontId="5" fillId="0" borderId="1" xfId="0" applyNumberFormat="1" applyFont="1" applyBorder="1">
      <alignment vertical="center"/>
    </xf>
    <xf numFmtId="0" fontId="5" fillId="2" borderId="1" xfId="0" applyFont="1" applyFill="1" applyBorder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vertical="center" textRotation="255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>
      <alignment vertical="center"/>
    </xf>
    <xf numFmtId="58" fontId="8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4" fillId="3" borderId="2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textRotation="255"/>
    </xf>
    <xf numFmtId="0" fontId="4" fillId="3" borderId="3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right" vertical="center"/>
    </xf>
    <xf numFmtId="0" fontId="0" fillId="0" borderId="12" xfId="0" applyBorder="1">
      <alignment vertical="center"/>
    </xf>
    <xf numFmtId="0" fontId="4" fillId="3" borderId="2" xfId="0" quotePrefix="1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3" fontId="4" fillId="3" borderId="2" xfId="0" quotePrefix="1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view="pageBreakPreview" zoomScaleNormal="100" zoomScaleSheetLayoutView="100" workbookViewId="0">
      <selection activeCell="J22" sqref="J22:N22"/>
    </sheetView>
  </sheetViews>
  <sheetFormatPr defaultRowHeight="21" x14ac:dyDescent="0.2"/>
  <cols>
    <col min="1" max="1" width="3.7265625" style="2" bestFit="1" customWidth="1"/>
    <col min="2" max="2" width="3.7265625" style="2" customWidth="1"/>
    <col min="3" max="3" width="2.453125" style="2" customWidth="1"/>
    <col min="4" max="6" width="3.7265625" style="2" customWidth="1"/>
    <col min="7" max="7" width="27.08984375" style="8" bestFit="1" customWidth="1"/>
    <col min="8" max="8" width="46.90625" style="8" bestFit="1" customWidth="1"/>
    <col min="9" max="9" width="9" style="8" bestFit="1" customWidth="1"/>
    <col min="10" max="10" width="11.36328125" style="8" bestFit="1" customWidth="1"/>
    <col min="11" max="12" width="3.7265625" style="8" customWidth="1"/>
    <col min="13" max="13" width="2.453125" style="8" customWidth="1"/>
    <col min="14" max="14" width="3.7265625" style="8" customWidth="1"/>
    <col min="15" max="15" width="3.7265625" style="2" customWidth="1"/>
  </cols>
  <sheetData>
    <row r="1" spans="1:17" ht="15" customHeight="1" thickBot="1" x14ac:dyDescent="0.25"/>
    <row r="2" spans="1:17" ht="13" x14ac:dyDescent="0.2">
      <c r="A2" s="21" t="s">
        <v>19</v>
      </c>
      <c r="B2" s="22"/>
      <c r="C2" s="22"/>
      <c r="D2" s="22"/>
      <c r="E2" s="22"/>
      <c r="F2" s="22"/>
      <c r="G2" s="22"/>
      <c r="H2" s="18">
        <f>I6+I7+I8+I9+I10+I11+I12+I13+I14+I15+I16+I17</f>
        <v>205000</v>
      </c>
      <c r="I2" s="35" t="s">
        <v>24</v>
      </c>
      <c r="J2" s="29" t="s">
        <v>23</v>
      </c>
      <c r="K2" s="30"/>
      <c r="L2" s="30"/>
      <c r="M2" s="30"/>
      <c r="N2" s="30"/>
      <c r="O2" s="31"/>
    </row>
    <row r="3" spans="1:17" ht="13.5" thickBot="1" x14ac:dyDescent="0.25">
      <c r="A3" s="23"/>
      <c r="B3" s="19"/>
      <c r="C3" s="19"/>
      <c r="D3" s="19"/>
      <c r="E3" s="19"/>
      <c r="F3" s="19"/>
      <c r="G3" s="19"/>
      <c r="H3" s="19"/>
      <c r="I3" s="36"/>
      <c r="J3" s="32"/>
      <c r="K3" s="33"/>
      <c r="L3" s="33"/>
      <c r="M3" s="33"/>
      <c r="N3" s="33"/>
      <c r="O3" s="34"/>
    </row>
    <row r="4" spans="1:17" ht="16.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7" ht="24" customHeight="1" x14ac:dyDescent="0.2">
      <c r="F5" s="4"/>
      <c r="G5" s="12" t="s">
        <v>16</v>
      </c>
      <c r="H5" s="12" t="s">
        <v>17</v>
      </c>
      <c r="I5" s="37" t="s">
        <v>25</v>
      </c>
      <c r="J5" s="38"/>
      <c r="K5"/>
      <c r="L5"/>
      <c r="M5"/>
      <c r="N5"/>
    </row>
    <row r="6" spans="1:17" ht="24" customHeight="1" x14ac:dyDescent="0.2">
      <c r="F6" s="20" t="s">
        <v>21</v>
      </c>
      <c r="G6" s="4" t="s">
        <v>0</v>
      </c>
      <c r="H6" s="5">
        <v>150000</v>
      </c>
      <c r="I6" s="27">
        <v>150000</v>
      </c>
      <c r="J6" s="28"/>
      <c r="K6"/>
      <c r="L6"/>
      <c r="M6"/>
      <c r="N6"/>
    </row>
    <row r="7" spans="1:17" ht="24" customHeight="1" x14ac:dyDescent="0.2">
      <c r="F7" s="20"/>
      <c r="G7" s="4" t="s">
        <v>1</v>
      </c>
      <c r="H7" s="6" t="s">
        <v>29</v>
      </c>
      <c r="I7" s="27" t="str">
        <f>IF(H7="責任者","15000",(IF(H7="管理者","40,000",(IF(H7="管理者代理","20,000",(IF(H7="サブリーダー","10,000",IF(H7="一般","0","0"))))))))</f>
        <v>0</v>
      </c>
      <c r="J7" s="28"/>
      <c r="K7"/>
      <c r="L7"/>
      <c r="M7"/>
      <c r="N7"/>
      <c r="Q7" s="1"/>
    </row>
    <row r="8" spans="1:17" ht="24" customHeight="1" x14ac:dyDescent="0.2">
      <c r="F8" s="20"/>
      <c r="G8" s="4" t="s">
        <v>2</v>
      </c>
      <c r="H8" s="6" t="s">
        <v>31</v>
      </c>
      <c r="I8" s="27" t="str">
        <f>IF(H8="看護師","50,000",(IF(H8="准看護師","30,000",(IF(H8="保健師","50,000",(IF(H8="理学療法士","50,000",(IF(H8="作業療法士","50,000",IF(H8="言語聴覚士","50,000",IF(H8="管理栄養士","10,000",IF(H8="栄養士","7,000",IF(H8="栄養関連資格保持者","5,000","0")))))))))))))</f>
        <v>50,000</v>
      </c>
      <c r="J8" s="28"/>
      <c r="K8"/>
      <c r="L8"/>
      <c r="M8"/>
      <c r="N8"/>
      <c r="Q8" s="1"/>
    </row>
    <row r="9" spans="1:17" ht="24" customHeight="1" x14ac:dyDescent="0.2">
      <c r="F9" s="20"/>
      <c r="G9" s="4" t="s">
        <v>3</v>
      </c>
      <c r="H9" s="6" t="s">
        <v>30</v>
      </c>
      <c r="I9" s="27" t="str">
        <f>IF(H9="1年未満","0",(IF(H9="1年以上3年未満","5,000",(IF(H9="3年以上5年未満","10,000",(IF(H9="5年以上","20,000","0")))))))</f>
        <v>0</v>
      </c>
      <c r="J9" s="28"/>
      <c r="K9"/>
      <c r="L9"/>
      <c r="M9"/>
      <c r="N9"/>
      <c r="Q9" s="1"/>
    </row>
    <row r="10" spans="1:17" ht="24" customHeight="1" x14ac:dyDescent="0.2">
      <c r="F10" s="20"/>
      <c r="G10" s="4" t="s">
        <v>4</v>
      </c>
      <c r="H10" s="6" t="s">
        <v>30</v>
      </c>
      <c r="I10" s="27" t="str">
        <f>IF(H10="1年未満","0",(IF(H10="1年以上3年未満","5,000",(IF(H10="3年以上5年未満","10,000",(IF(H10="5年以上","20,000","0")))))))</f>
        <v>0</v>
      </c>
      <c r="J10" s="28"/>
      <c r="K10"/>
      <c r="L10"/>
      <c r="M10"/>
      <c r="N10"/>
      <c r="Q10" s="1"/>
    </row>
    <row r="11" spans="1:17" ht="24" customHeight="1" x14ac:dyDescent="0.2">
      <c r="F11" s="20"/>
      <c r="G11" s="4" t="s">
        <v>5</v>
      </c>
      <c r="H11" s="5">
        <v>5000</v>
      </c>
      <c r="I11" s="27">
        <v>5000</v>
      </c>
      <c r="J11" s="28"/>
      <c r="K11"/>
      <c r="L11"/>
      <c r="M11"/>
      <c r="N11"/>
      <c r="Q11" s="1"/>
    </row>
    <row r="12" spans="1:17" ht="24" customHeight="1" x14ac:dyDescent="0.2">
      <c r="F12" s="20"/>
      <c r="G12" s="4" t="s">
        <v>10</v>
      </c>
      <c r="H12" s="6" t="s">
        <v>32</v>
      </c>
      <c r="I12" s="27" t="str">
        <f>IF(H12="世帯主(家賃10万未満)","10,000",(IF(H12="世帯主(家賃10万以上)","20,000",(IF(H12="非世帯主","0","0")))))</f>
        <v>0</v>
      </c>
      <c r="J12" s="28"/>
      <c r="K12"/>
      <c r="L12"/>
      <c r="M12"/>
      <c r="N12"/>
      <c r="Q12" s="1"/>
    </row>
    <row r="13" spans="1:17" ht="24" customHeight="1" x14ac:dyDescent="0.2">
      <c r="F13" s="20"/>
      <c r="G13" s="4" t="s">
        <v>11</v>
      </c>
      <c r="H13" s="6" t="s">
        <v>33</v>
      </c>
      <c r="I13" s="27" t="str">
        <f>IF(H13="事務所から2km未満","0",(IF(H13="車通勤 事務所から2km以上10km未満","5,000",(IF(H13="車通勤 事務所から10km以上20km未満","10,000",(IF(H13="車通勤 事務所から20km以上","15,000",IF(H13="公共機関","20,000","0"))))))))</f>
        <v>0</v>
      </c>
      <c r="J13" s="28"/>
      <c r="K13"/>
      <c r="L13"/>
      <c r="M13"/>
      <c r="N13"/>
      <c r="Q13" s="1"/>
    </row>
    <row r="14" spans="1:17" ht="24" customHeight="1" x14ac:dyDescent="0.2">
      <c r="F14" s="20"/>
      <c r="G14" s="4" t="s">
        <v>14</v>
      </c>
      <c r="H14" s="6" t="s">
        <v>18</v>
      </c>
      <c r="I14" s="27" t="str">
        <f>IF(H14="扶養義務あり","5,000","0")</f>
        <v>0</v>
      </c>
      <c r="J14" s="28"/>
      <c r="K14"/>
      <c r="L14"/>
      <c r="M14"/>
      <c r="N14"/>
      <c r="Q14" s="1"/>
    </row>
    <row r="15" spans="1:17" ht="24" customHeight="1" x14ac:dyDescent="0.2">
      <c r="F15" s="20"/>
      <c r="G15" s="4" t="s">
        <v>12</v>
      </c>
      <c r="H15" s="6" t="s">
        <v>18</v>
      </c>
      <c r="I15" s="27" t="str">
        <f>IF(H15="扶養義務なし","0",(IF(H15="扶養義務あり(1人)","5,000",(IF(H15="扶養義務あり(2人)","12,000",(IF(H15="扶養義務あり(3人)","22,000",IF(H15="扶養義務あり(4人)","32,000",IF(H15="扶養義務あり(5人)","42,000","0")))))))))</f>
        <v>0</v>
      </c>
      <c r="J15" s="28"/>
      <c r="K15"/>
      <c r="L15"/>
      <c r="M15"/>
      <c r="N15"/>
      <c r="Q15" s="1"/>
    </row>
    <row r="16" spans="1:17" ht="24" customHeight="1" x14ac:dyDescent="0.2">
      <c r="F16" s="20"/>
      <c r="G16" s="4" t="s">
        <v>13</v>
      </c>
      <c r="H16" s="6" t="s">
        <v>18</v>
      </c>
      <c r="I16" s="27" t="str">
        <f>IF(H16="扶養義務あり","5,000","0")</f>
        <v>0</v>
      </c>
      <c r="J16" s="28"/>
      <c r="K16"/>
      <c r="L16"/>
      <c r="M16"/>
      <c r="N16"/>
      <c r="Q16" s="1"/>
    </row>
    <row r="17" spans="6:17" ht="24" customHeight="1" x14ac:dyDescent="0.2">
      <c r="F17" s="20"/>
      <c r="G17" s="4" t="s">
        <v>15</v>
      </c>
      <c r="H17" s="6" t="s">
        <v>34</v>
      </c>
      <c r="I17" s="27" t="str">
        <f>IF(H17="あり","10,000","0")</f>
        <v>0</v>
      </c>
      <c r="J17" s="28"/>
      <c r="K17"/>
      <c r="L17"/>
      <c r="M17"/>
      <c r="N17"/>
      <c r="Q17" s="1"/>
    </row>
    <row r="18" spans="6:17" x14ac:dyDescent="0.2">
      <c r="F18" s="9"/>
      <c r="G18" s="7"/>
      <c r="H18" s="7"/>
      <c r="I18" s="7"/>
      <c r="J18" s="3"/>
      <c r="K18" s="3"/>
      <c r="L18" s="3"/>
      <c r="M18" s="3"/>
      <c r="N18" s="3"/>
    </row>
    <row r="19" spans="6:17" ht="24" customHeight="1" x14ac:dyDescent="0.2">
      <c r="F19" s="4"/>
      <c r="G19" s="4" t="s">
        <v>16</v>
      </c>
      <c r="H19" s="4"/>
      <c r="I19" s="3"/>
      <c r="J19" s="3"/>
      <c r="K19" s="3"/>
      <c r="L19" s="3"/>
      <c r="M19" s="3"/>
      <c r="N19" s="3"/>
    </row>
    <row r="20" spans="6:17" ht="24" customHeight="1" x14ac:dyDescent="0.2">
      <c r="F20" s="20" t="s">
        <v>22</v>
      </c>
      <c r="G20" s="4" t="s">
        <v>6</v>
      </c>
      <c r="H20" s="24" t="s">
        <v>20</v>
      </c>
      <c r="I20" s="10"/>
      <c r="J20" s="16">
        <v>44265</v>
      </c>
      <c r="K20" s="17"/>
      <c r="L20" s="17"/>
      <c r="M20" s="17"/>
      <c r="N20" s="17"/>
      <c r="O20"/>
    </row>
    <row r="21" spans="6:17" ht="24" customHeight="1" x14ac:dyDescent="0.2">
      <c r="F21" s="20"/>
      <c r="G21" s="4" t="s">
        <v>7</v>
      </c>
      <c r="H21" s="25"/>
      <c r="I21" s="11"/>
      <c r="J21" s="14" t="s">
        <v>27</v>
      </c>
      <c r="K21" s="15"/>
      <c r="L21" s="15"/>
      <c r="M21" s="15"/>
      <c r="N21" s="15"/>
      <c r="O21"/>
    </row>
    <row r="22" spans="6:17" ht="24" customHeight="1" x14ac:dyDescent="0.2">
      <c r="F22" s="20"/>
      <c r="G22" s="4" t="s">
        <v>8</v>
      </c>
      <c r="H22" s="25"/>
      <c r="I22" s="11"/>
      <c r="J22" s="14" t="s">
        <v>28</v>
      </c>
      <c r="K22" s="15"/>
      <c r="L22" s="15"/>
      <c r="M22" s="15"/>
      <c r="N22" s="15"/>
      <c r="O22" s="13" t="s">
        <v>26</v>
      </c>
    </row>
    <row r="23" spans="6:17" ht="24" customHeight="1" x14ac:dyDescent="0.2">
      <c r="F23" s="20"/>
      <c r="G23" s="4" t="s">
        <v>9</v>
      </c>
      <c r="H23" s="26"/>
      <c r="I23" s="11"/>
      <c r="J23" s="3"/>
      <c r="K23" s="3"/>
      <c r="L23" s="3"/>
      <c r="M23" s="3"/>
      <c r="N23" s="3"/>
    </row>
  </sheetData>
  <mergeCells count="23">
    <mergeCell ref="J2:O3"/>
    <mergeCell ref="I12:J12"/>
    <mergeCell ref="I13:J13"/>
    <mergeCell ref="I14:J14"/>
    <mergeCell ref="I15:J15"/>
    <mergeCell ref="I2:I3"/>
    <mergeCell ref="I5:J5"/>
    <mergeCell ref="J21:N21"/>
    <mergeCell ref="J20:N20"/>
    <mergeCell ref="J22:N22"/>
    <mergeCell ref="H2:H3"/>
    <mergeCell ref="F6:F17"/>
    <mergeCell ref="F20:F23"/>
    <mergeCell ref="A2:G3"/>
    <mergeCell ref="H20:H23"/>
    <mergeCell ref="I16:J16"/>
    <mergeCell ref="I17:J17"/>
    <mergeCell ref="I6:J6"/>
    <mergeCell ref="I7:J7"/>
    <mergeCell ref="I8:J8"/>
    <mergeCell ref="I9:J9"/>
    <mergeCell ref="I10:J10"/>
    <mergeCell ref="I11:J11"/>
  </mergeCells>
  <phoneticPr fontId="1"/>
  <dataValidations count="8">
    <dataValidation type="list" allowBlank="1" showInputMessage="1" showErrorMessage="1" sqref="H7" xr:uid="{00000000-0002-0000-0000-000000000000}">
      <formula1>"責任者,管理者,管理者代理,サブリーダー,一般"</formula1>
    </dataValidation>
    <dataValidation type="list" allowBlank="1" showInputMessage="1" showErrorMessage="1" sqref="H8" xr:uid="{00000000-0002-0000-0000-000001000000}">
      <formula1>"看護師,准看護師,保健師,理学療法士,作業療法士,言語聴覚士,管理栄養士,栄養士,栄養関連資格保持者"</formula1>
    </dataValidation>
    <dataValidation type="list" allowBlank="1" showInputMessage="1" showErrorMessage="1" sqref="H9:H10" xr:uid="{00000000-0002-0000-0000-000002000000}">
      <formula1>"1年未満,1年以上3年未満,3年以上5年未満,5年以上"</formula1>
    </dataValidation>
    <dataValidation type="list" allowBlank="1" showInputMessage="1" showErrorMessage="1" sqref="H12" xr:uid="{00000000-0002-0000-0000-000003000000}">
      <formula1>"世帯主(家賃10万未満),世帯主(家賃10万以上),非世帯主"</formula1>
    </dataValidation>
    <dataValidation type="list" allowBlank="1" showInputMessage="1" showErrorMessage="1" sqref="H13" xr:uid="{00000000-0002-0000-0000-000004000000}">
      <formula1>"事務所から2km未満,車通勤 事務所から2km以上10km未満,車通勤 事務所から10km以上20km未満,車通勤 事務所から20km以上,公共機関"</formula1>
    </dataValidation>
    <dataValidation type="list" allowBlank="1" showInputMessage="1" showErrorMessage="1" sqref="H14 I18 H16 H18" xr:uid="{00000000-0002-0000-0000-000005000000}">
      <formula1>"扶養義務なし,扶養義務あり"</formula1>
    </dataValidation>
    <dataValidation type="list" allowBlank="1" showInputMessage="1" showErrorMessage="1" sqref="H15" xr:uid="{00000000-0002-0000-0000-000006000000}">
      <formula1>"扶養義務なし,扶養義務あり(1人),扶養義務あり(2人),扶養義務あり(3人),扶養義務あり(4人),扶養義務あり(5人)"</formula1>
    </dataValidation>
    <dataValidation type="list" allowBlank="1" showInputMessage="1" showErrorMessage="1" sqref="H17" xr:uid="{00000000-0002-0000-0000-000007000000}">
      <formula1>"なし,あり"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"/>
  <sheetViews>
    <sheetView workbookViewId="0">
      <selection activeCell="C2" sqref="C2"/>
    </sheetView>
  </sheetViews>
  <sheetFormatPr defaultRowHeight="13" x14ac:dyDescent="0.2"/>
  <sheetData>
    <row r="1" spans="1:3" x14ac:dyDescent="0.2">
      <c r="A1">
        <v>210000</v>
      </c>
      <c r="B1">
        <v>300000</v>
      </c>
      <c r="C1">
        <f>(A1*12+B1)*0.2</f>
        <v>564000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選択シート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k.naminohira</cp:lastModifiedBy>
  <cp:lastPrinted>2018-07-17T23:21:40Z</cp:lastPrinted>
  <dcterms:created xsi:type="dcterms:W3CDTF">2018-02-22T09:55:34Z</dcterms:created>
  <dcterms:modified xsi:type="dcterms:W3CDTF">2021-03-10T14:43:42Z</dcterms:modified>
</cp:coreProperties>
</file>